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50" windowHeight="8010" tabRatio="597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<sst xmlns="http://schemas.openxmlformats.org/spreadsheetml/2006/main" count="221" uniqueCount="191">
  <si>
    <t>ОТЧЕТ</t>
  </si>
  <si>
    <t>кв.м</t>
  </si>
  <si>
    <t>Кол-во этажей -</t>
  </si>
  <si>
    <t>Кол-во подъездов-</t>
  </si>
  <si>
    <t>Кол-во квартир-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</si>
  <si>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</si>
  <si>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</si>
  <si>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</si>
  <si>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</si>
  <si>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руб</t>
  </si>
  <si>
    <t>Электроснабжение,кВт</t>
  </si>
  <si>
    <t>Теплоснабжение, Гкал</t>
  </si>
  <si>
    <t>Подогрев воды,Гкал</t>
  </si>
  <si>
    <t>ИТОГО</t>
  </si>
  <si>
    <t xml:space="preserve">многоквартирным домом № 32 по улице Посконкина </t>
  </si>
  <si>
    <t xml:space="preserve">Наименование работ </t>
  </si>
  <si>
    <t>Дата проведения работ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</si>
  <si>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</si>
  <si>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</si>
  <si>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</si>
  <si>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</si>
  <si>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</si>
  <si>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</si>
  <si>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</si>
  <si>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2 раза в год</t>
  </si>
  <si>
    <t>Обслуживание газовых сетей</t>
  </si>
  <si>
    <t>1 раз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</si>
  <si>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</si>
  <si>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</si>
  <si>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</si>
  <si>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ежедневно</t>
  </si>
  <si>
    <t>Вывоз твердых бытовых отходов</t>
  </si>
  <si>
    <t>Проверка и ремонт коллективных приборов учета</t>
  </si>
  <si>
    <t>1 раз в месяц</t>
  </si>
  <si>
    <t>ИТОГО по содержанию общего имущества дома</t>
  </si>
  <si>
    <t>Расходы управляющей организации на выполнение работ руб</t>
  </si>
  <si>
    <t>январь - декабь</t>
  </si>
  <si>
    <t>май</t>
  </si>
  <si>
    <t>ИТОГО по текущему ремонту общего имущества дома</t>
  </si>
  <si>
    <t>май-август</t>
  </si>
  <si>
    <t>сентябрь-октябрь</t>
  </si>
  <si>
    <t xml:space="preserve">май-сентябрь </t>
  </si>
  <si>
    <t>июнь-август</t>
  </si>
  <si>
    <t xml:space="preserve">Прочистка канализации в подвале и по заявкам жителей в квартирах </t>
  </si>
  <si>
    <t>анварь-декабрь</t>
  </si>
  <si>
    <t>Уборка снега механизираванным способом</t>
  </si>
  <si>
    <t>Площадь межквартирных лестничных площадок, лестниц-</t>
  </si>
  <si>
    <t xml:space="preserve"> 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</si>
  <si>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</si>
  <si>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</si>
  <si>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</si>
  <si>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</si>
  <si>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</si>
  <si>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</si>
  <si>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</si>
  <si>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</si>
  <si>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общедомовый прибор учета горячего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</si>
  <si>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</si>
  <si>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</si>
  <si>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</si>
  <si>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</si>
  <si>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</si>
  <si>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</si>
  <si>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Горячее водоснабжение</t>
  </si>
  <si>
    <t>Договор управления МКД:</t>
  </si>
  <si>
    <t>от 25.12.08 г.</t>
  </si>
  <si>
    <t>Плата за содержание и текущий ремонт общего имущества дома составила по МКД:</t>
  </si>
  <si>
    <t>руб с 1 кв.м общей площади</t>
  </si>
  <si>
    <t>в том числе</t>
  </si>
  <si>
    <t>жилые помещения</t>
  </si>
  <si>
    <t>нежилые помещения</t>
  </si>
  <si>
    <t>кв.м.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</si>
  <si>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</si>
  <si>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</si>
  <si>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</si>
  <si>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</si>
  <si>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</si>
  <si>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</si>
  <si>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1) по внутридомовым инженерным сетям</t>
  </si>
  <si>
    <t>Осмотр, установление причины и устранение ее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</si>
  <si>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</si>
  <si>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</si>
  <si>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</si>
  <si>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</si>
  <si>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>Проведение общего собрания собственников</t>
  </si>
  <si>
    <t xml:space="preserve">Заявления </t>
  </si>
  <si>
    <t>1)  на перерасчет коммунальных услуг при временном отсутствии</t>
  </si>
  <si>
    <t>Формирование и направление данных в ОГУП "ТТЭР"</t>
  </si>
  <si>
    <t>2) выдача списков собственников дома для проведения общего собрания, договора управления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</si>
  <si>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</si>
  <si>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>3) установка и опломбирование индивидуальных приборов учета</t>
  </si>
  <si>
    <t xml:space="preserve"> Установка и опломбирование индивидуальных приборов учета</t>
  </si>
  <si>
    <t>4) пояснение произведенных расчетов за коммунальные услуги</t>
  </si>
  <si>
    <t>Пояснение произведенных расчетов за коммунальные услуги со ссылкой на действующее законодательство</t>
  </si>
  <si>
    <t>5) рестукторизация задолженности</t>
  </si>
  <si>
    <t>Оформление реструкторизации задолженности</t>
  </si>
  <si>
    <t>6) представление отчетов УО по дому, планов работ, стоимость работ</t>
  </si>
  <si>
    <t>Представление отчетов УО по дому, планов работ, стоимость работ</t>
  </si>
  <si>
    <t>7) внесение изменений в лицевые счета</t>
  </si>
  <si>
    <t>8) прочие</t>
  </si>
  <si>
    <t>I. Предоставление коммунальных услуг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</si>
  <si>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</si>
  <si>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</si>
  <si>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</si>
  <si>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</si>
  <si>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</si>
  <si>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>III. Работы (услуги) по текущему ремонту общего имущества многоквартирного дома</t>
  </si>
  <si>
    <t>VI.  Финансовый результат по многоквартирному дому</t>
  </si>
  <si>
    <t>VII. Работа Управляющей организации с письменными обращениями собственников.</t>
  </si>
  <si>
    <t>Монтаж и подключение  поливочных труб (6-7 подъезд)</t>
  </si>
  <si>
    <t>16.11.2009 г.</t>
  </si>
  <si>
    <t>08.11.2011 г.</t>
  </si>
  <si>
    <t>17.03.2008 г.</t>
  </si>
  <si>
    <t>Пробивка и отогрев ливневых выходов</t>
  </si>
  <si>
    <t>Покос травы</t>
  </si>
  <si>
    <t>за период с 01.01.2014 г. по 31.12.2014 г.</t>
  </si>
  <si>
    <t>Итого начислено за 2014 год по содержанию и текущему ремонту общего имущества</t>
  </si>
  <si>
    <t xml:space="preserve">Ремонт ступеней парадных входов: ремонт ступеней бетонных 3.4 подъезды </t>
  </si>
  <si>
    <t>июнь</t>
  </si>
  <si>
    <t>Монтаж теплоизоляции на трубопроводах системы отопления в техническом подвале</t>
  </si>
  <si>
    <t>январь</t>
  </si>
  <si>
    <t>январь-декабрь</t>
  </si>
  <si>
    <t>Привоз песка в песочницы</t>
  </si>
  <si>
    <t>февраль</t>
  </si>
  <si>
    <t>Замена трансформаторов тока на узлах учета эл.энергии</t>
  </si>
  <si>
    <t>март, июль</t>
  </si>
  <si>
    <t>Ремонт внутренних ливнестоков  на чердаке, в подъездах, изготовление и монтаж выпусков ливнестоков</t>
  </si>
  <si>
    <t>Работа с собственниками по задолженности</t>
  </si>
  <si>
    <t>Изготовление и монтаж ограждения газона      7-го подъезда</t>
  </si>
  <si>
    <t>апрель</t>
  </si>
  <si>
    <t>Принятие индивидуальных приборов учета воды</t>
  </si>
  <si>
    <t>июль</t>
  </si>
  <si>
    <t>Восстановление кровли машинного отделения 7 подъезда</t>
  </si>
  <si>
    <t>Ремонт козырьков вентиляционных, дымовых каналав на крыше. Демонтаж антенн.</t>
  </si>
  <si>
    <t>июнь - ноябрь</t>
  </si>
  <si>
    <t>Замена канализационных стояков ф50,100мм с выводом на чердак и крышу 6шт. Замена стояков ф50 мм до лежаков 2,3подъездов.</t>
  </si>
  <si>
    <t>ноябрь</t>
  </si>
  <si>
    <t>декабрь</t>
  </si>
  <si>
    <t xml:space="preserve">Ремонт металлических ограждений, поручней  с окраской  </t>
  </si>
  <si>
    <t>октябрь</t>
  </si>
  <si>
    <t>Изготовлние и установка отливов из оцинкованной стали на парапеты /1,4,5 подъезды/</t>
  </si>
  <si>
    <t>Изготовление и установка пандуса 5под.</t>
  </si>
  <si>
    <t>Ремонт системы отопления: замена задвижек на вводе, стальных труб ф110мм=3м, ф89мм=12м</t>
  </si>
  <si>
    <t>ноябрь - декабь</t>
  </si>
  <si>
    <t>апрель-ноябрь</t>
  </si>
  <si>
    <t>май-август, декабрь</t>
  </si>
  <si>
    <t>сентябрь</t>
  </si>
  <si>
    <t>май-июль</t>
  </si>
  <si>
    <t>сентябрь- декабь</t>
  </si>
  <si>
    <t>январь-март, декабрь</t>
  </si>
  <si>
    <t>Привоз песко-соляной смеси, противо-гололёдных добавок</t>
  </si>
  <si>
    <t>май-ноябрь</t>
  </si>
  <si>
    <t>Ремонт межпанельных швов 227м</t>
  </si>
  <si>
    <t>по мере накопления</t>
  </si>
  <si>
    <t>Услуги ОГУП "ТТЭР"</t>
  </si>
  <si>
    <t>Услуги банка</t>
  </si>
  <si>
    <t>Осмотр и техническое сопровождение по эксплуатации дома, инженерного оборудовани</t>
  </si>
  <si>
    <t>Благоустройство дворовой территории: эксплуатация детской площадки (ремонт и покраска песочниц, качелей, горок), ремонт беседки, скамеек, установка новых скамеек, столов</t>
  </si>
  <si>
    <t>Ремонт канализации: замена чугунных труб на трубы из ПВХ ф110мм =15м, ф 50мм</t>
  </si>
  <si>
    <t>август-октябрь</t>
  </si>
  <si>
    <t>апрель,сентябрь,октябрь</t>
  </si>
  <si>
    <t>Управление МКД</t>
  </si>
  <si>
    <t>Подготовительные и ремонтные работы по подготовке системы отопления к отопительному сезону (заполнение, слив воды, ревизия и замена запорных устройств на элеваторных узлах и врезках в стояки отопления, замена приборов отопления в отдельных квартирах, спускных кранов на приборах отопления)</t>
  </si>
  <si>
    <t xml:space="preserve">Слив и заполнение системы ГВС для проведения ремонтных работ на магистральном трубопроводе </t>
  </si>
  <si>
    <t>Задолженность за 2014 год, руб</t>
  </si>
  <si>
    <t>Справочно: Задолженность жителей на 01.01.15г.  по услуге "коммунальные услуги"</t>
  </si>
  <si>
    <t xml:space="preserve"> Задолженность жителей за 2013 год по услуге "Содержание и текущий ремонт"</t>
  </si>
  <si>
    <t xml:space="preserve"> Общие затраты за 2014 с учетом долга 2013г. год по услуге "содержание и текущий ремонт</t>
  </si>
  <si>
    <t>Оплачено жителями за содержание и текущий ремонт общего имущества на 31.12.14г</t>
  </si>
  <si>
    <t>Ремонт входных люков в подвал, дверей выхода на крышу.Заделка пеной щелей в цоколе.</t>
  </si>
  <si>
    <t>Ремонт вводно-распределительного устройства подъезда, подключение шкафов интернета</t>
  </si>
  <si>
    <r>
      <t>Хол.водоснабжение,м</t>
    </r>
    <r>
      <rPr>
        <vertAlign val="superscript"/>
        <sz val="10"/>
        <rFont val="Times New Roman"/>
        <family val="1"/>
      </rPr>
      <t>3</t>
    </r>
  </si>
  <si>
    <r>
      <t>Водоотведение,м</t>
    </r>
    <r>
      <rPr>
        <vertAlign val="superscript"/>
        <sz val="10"/>
        <rFont val="Times New Roman"/>
        <family val="1"/>
      </rPr>
      <t>3</t>
    </r>
  </si>
  <si>
    <t>с 1 января 2014г -</t>
  </si>
  <si>
    <t>с 1 августа 2014г -</t>
  </si>
  <si>
    <t>5 раз в неделю</t>
  </si>
  <si>
    <t>Врезка в действующий водовод для пожарного гидранта</t>
  </si>
  <si>
    <t>Ремонт и уплотнение входных дверей 7 подъезд</t>
  </si>
  <si>
    <t>Монтаж нового ввода холодной воды 7 подъезд</t>
  </si>
  <si>
    <t xml:space="preserve"> -</t>
  </si>
  <si>
    <t>Ревизия  этажных эл.щитов (27шт), смена энергосберегающих ламп, ламп накаливания, замена пакетных и автом. выключателей в ЩЭ, прокладка провода ПВС (3 - 5 подъезд),  ремонт и замена розеток выключателей в МОП</t>
  </si>
  <si>
    <t>Утепление чердачного перекрытия                        3 подъезда минплитой и керамзитом</t>
  </si>
  <si>
    <t>Наладка стояков ГВС в связи с перепадом давления и прекращением подачи горячей воды (24 раз)</t>
  </si>
  <si>
    <t>Монтаж датчиков движения на лестничных клетках 6,7 подъезды</t>
  </si>
  <si>
    <t>Устранение  неплотностей в соединениях трубопроводов холодной, горячей воды, отопления в отдельных квартирах</t>
  </si>
  <si>
    <t>Замена входной двери кв.20 после вскрытия при засоре стояка канализации</t>
  </si>
  <si>
    <t>Монтаж конструкции кровли лоджии  технического этажа 1 подъезда</t>
  </si>
  <si>
    <t>Эксплуатация хоккейной коробки (покраска и очистка снега)</t>
  </si>
  <si>
    <t>январь-февраль, декабрь</t>
  </si>
  <si>
    <t>Монтаж стояка системы отопления /транзитной линии,  5 подъезд/ и подключение приборов отопления</t>
  </si>
  <si>
    <t>Финансовый результат за 2014 год по услуге "содержание и текущий ремонт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</si>
</sst>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;[Red]#,##0.00"/>
    <numFmt numFmtId="179" formatCode="#,##0.00_ ;\-#,##0.00\ "/>
    <numFmt numFmtId="180" formatCode="0.00;[Red]0.00"/>
    <numFmt numFmtId="181" formatCode="0.0;[Red]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sz val="10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B0F0"/>
      <name val="Times New Roman"/>
      <family val="1"/>
    </font>
    <font>
      <sz val="12"/>
      <color rgb="FF00B0F0"/>
      <name val="Times New Roman"/>
      <family val="1"/>
    </font>
    <font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172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left"/>
    </xf>
    <xf numFmtId="3" fontId="48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0" fillId="33" borderId="0" xfId="0" applyNumberFormat="1" applyFill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1" xfId="0" applyFont="1" applyBorder="1" applyAlignment="1" quotePrefix="1">
      <alignment horizontal="left" vertical="center"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2" xfId="0" applyFont="1" applyBorder="1" applyAlignment="1" quotePrefix="1">
      <alignment horizontal="left" vertical="center" wrapText="1"/>
    </xf>
    <xf numFmtId="0" fontId="8" fillId="0" borderId="12" xfId="0" applyFont="1" applyBorder="1" applyAlignment="1" quotePrefix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 quotePrefix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1" fontId="49" fillId="0" borderId="0" xfId="0" applyNumberFormat="1" applyFont="1" applyBorder="1" applyAlignment="1">
      <alignment horizontal="center"/>
    </xf>
    <xf numFmtId="181" fontId="6" fillId="0" borderId="11" xfId="0" applyNumberFormat="1" applyFont="1" applyBorder="1" applyAlignment="1">
      <alignment horizontal="center"/>
    </xf>
    <xf numFmtId="181" fontId="6" fillId="0" borderId="1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4"/>
  <sheetViews>
    <sheetView tabSelected="1" zoomScalePageLayoutView="0" workbookViewId="0" topLeftCell="A103">
      <selection activeCell="A114" sqref="A114:E114"/>
    </sheetView>
  </sheetViews>
  <sheetFormatPr defaultColWidth="9.140625" defaultRowHeight="15"/>
  <cols>
    <col min="1" max="1" width="20.8515625" style="1" customWidth="1"/>
    <col min="2" max="2" width="24.57421875" style="1" customWidth="1"/>
    <col min="3" max="3" width="18.28125" style="1" customWidth="1"/>
    <col min="4" max="4" width="13.421875" style="1" customWidth="1"/>
    <col min="5" max="5" width="12.28125" style="1" customWidth="1"/>
    <col min="6" max="6" width="11.28125" style="1" customWidth="1"/>
    <col min="7" max="7" width="9.57421875" style="1" customWidth="1"/>
    <col min="8" max="8" width="18.140625" style="1" customWidth="1"/>
    <col min="9" max="9" width="13.140625" style="1" bestFit="1" customWidth="1"/>
    <col min="10" max="15" width="9.140625" style="1" customWidth="1"/>
    <col min="16" max="16" width="19.140625" style="1" customWidth="1"/>
    <col min="17" max="16384" width="9.140625" style="1" customWidth="1"/>
  </cols>
  <sheetData>
    <row r="1" spans="1:7" ht="15.75">
      <c r="A1" s="60" t="s">
        <v>0</v>
      </c>
      <c r="B1" s="60"/>
      <c r="C1" s="60"/>
      <c r="D1" s="60"/>
      <c r="E1" s="60"/>
      <c r="F1" s="60"/>
      <c r="G1" s="60"/>
    </row>
    <row r="2" spans="1:7" ht="15.75">
      <c r="A2" s="60" t="s">
        <v>5</v>
      </c>
      <c r="B2" s="60"/>
      <c r="C2" s="60"/>
      <c r="D2" s="60"/>
      <c r="E2" s="60"/>
      <c r="F2" s="60"/>
      <c r="G2" s="60"/>
    </row>
    <row r="3" spans="1:7" ht="15.75">
      <c r="A3" s="60" t="s">
        <v>14</v>
      </c>
      <c r="B3" s="60"/>
      <c r="C3" s="60"/>
      <c r="D3" s="60"/>
      <c r="E3" s="60"/>
      <c r="F3" s="60"/>
      <c r="G3" s="60"/>
    </row>
    <row r="4" spans="1:7" ht="15.75">
      <c r="A4" s="60" t="s">
        <v>115</v>
      </c>
      <c r="B4" s="60"/>
      <c r="C4" s="60"/>
      <c r="D4" s="60"/>
      <c r="E4" s="60"/>
      <c r="F4" s="60"/>
      <c r="G4" s="60"/>
    </row>
    <row r="5" ht="11.25" customHeight="1"/>
    <row r="6" spans="1:4" ht="15.75">
      <c r="A6" s="1" t="s">
        <v>6</v>
      </c>
      <c r="C6" s="4">
        <v>14117.7</v>
      </c>
      <c r="D6" s="1" t="s">
        <v>1</v>
      </c>
    </row>
    <row r="7" spans="1:5" ht="15.75">
      <c r="A7" s="1" t="s">
        <v>68</v>
      </c>
      <c r="B7" s="1" t="s">
        <v>69</v>
      </c>
      <c r="C7" s="4"/>
      <c r="D7" s="4">
        <v>14117.7</v>
      </c>
      <c r="E7" s="1" t="s">
        <v>1</v>
      </c>
    </row>
    <row r="8" spans="2:5" ht="15.75">
      <c r="B8" s="1" t="s">
        <v>70</v>
      </c>
      <c r="C8" s="4"/>
      <c r="D8" s="1">
        <v>0</v>
      </c>
      <c r="E8" s="1" t="s">
        <v>71</v>
      </c>
    </row>
    <row r="9" ht="15.75">
      <c r="C9" s="4"/>
    </row>
    <row r="10" spans="1:2" ht="15.75">
      <c r="A10" s="1" t="s">
        <v>2</v>
      </c>
      <c r="B10" s="1">
        <v>9</v>
      </c>
    </row>
    <row r="11" spans="1:2" ht="15.75">
      <c r="A11" s="1" t="s">
        <v>3</v>
      </c>
      <c r="B11" s="1">
        <v>7</v>
      </c>
    </row>
    <row r="12" spans="1:2" ht="15.75">
      <c r="A12" s="1" t="s">
        <v>4</v>
      </c>
      <c r="B12" s="1">
        <v>212</v>
      </c>
    </row>
    <row r="14" spans="1:6" ht="15.75">
      <c r="A14" s="1" t="s">
        <v>46</v>
      </c>
      <c r="D14" s="1">
        <v>1757</v>
      </c>
      <c r="E14" s="1" t="s">
        <v>1</v>
      </c>
      <c r="F14" s="1" t="s">
        <v>47</v>
      </c>
    </row>
    <row r="15" spans="1:3" ht="15.75">
      <c r="A15" s="1" t="s">
        <v>48</v>
      </c>
      <c r="B15" s="1">
        <v>2014.25</v>
      </c>
      <c r="C15" s="1" t="s">
        <v>1</v>
      </c>
    </row>
    <row r="16" spans="1:5" ht="15.75">
      <c r="A16" s="1" t="s">
        <v>49</v>
      </c>
      <c r="D16" s="1">
        <v>7875</v>
      </c>
      <c r="E16" s="1" t="s">
        <v>1</v>
      </c>
    </row>
    <row r="18" ht="15.75">
      <c r="A18" s="1" t="s">
        <v>50</v>
      </c>
    </row>
    <row r="19" spans="1:6" ht="28.5" customHeight="1">
      <c r="A19" s="59" t="s">
        <v>51</v>
      </c>
      <c r="B19" s="59"/>
      <c r="C19" s="59"/>
      <c r="D19" s="59"/>
      <c r="E19" s="61" t="s">
        <v>52</v>
      </c>
      <c r="F19" s="61"/>
    </row>
    <row r="20" spans="1:6" ht="15.75">
      <c r="A20" s="58" t="s">
        <v>53</v>
      </c>
      <c r="B20" s="58"/>
      <c r="C20" s="58"/>
      <c r="D20" s="58"/>
      <c r="E20" s="62" t="s">
        <v>112</v>
      </c>
      <c r="F20" s="59"/>
    </row>
    <row r="21" spans="1:6" ht="15.75">
      <c r="A21" s="58" t="s">
        <v>54</v>
      </c>
      <c r="B21" s="58"/>
      <c r="C21" s="58"/>
      <c r="D21" s="58"/>
      <c r="E21" s="59" t="s">
        <v>110</v>
      </c>
      <c r="F21" s="59"/>
    </row>
    <row r="22" spans="1:6" ht="15.75">
      <c r="A22" s="58" t="s">
        <v>55</v>
      </c>
      <c r="B22" s="58"/>
      <c r="C22" s="58"/>
      <c r="D22" s="58"/>
      <c r="E22" s="59" t="s">
        <v>111</v>
      </c>
      <c r="F22" s="59"/>
    </row>
    <row r="23" spans="1:6" ht="15.75">
      <c r="A23" s="58" t="s">
        <v>56</v>
      </c>
      <c r="B23" s="58"/>
      <c r="C23" s="58"/>
      <c r="D23" s="58"/>
      <c r="E23" s="59" t="s">
        <v>111</v>
      </c>
      <c r="F23" s="59"/>
    </row>
    <row r="25" ht="15.75">
      <c r="A25" s="1" t="s">
        <v>57</v>
      </c>
    </row>
    <row r="26" spans="1:6" ht="31.5" customHeight="1">
      <c r="A26" s="61" t="s">
        <v>58</v>
      </c>
      <c r="B26" s="61"/>
      <c r="C26" s="61" t="s">
        <v>59</v>
      </c>
      <c r="D26" s="61"/>
      <c r="E26" s="61" t="s">
        <v>60</v>
      </c>
      <c r="F26" s="61"/>
    </row>
    <row r="27" spans="1:6" ht="15.75">
      <c r="A27" s="2" t="s">
        <v>61</v>
      </c>
      <c r="B27" s="2"/>
      <c r="C27" s="59">
        <v>240</v>
      </c>
      <c r="D27" s="59"/>
      <c r="E27" s="59">
        <v>241</v>
      </c>
      <c r="F27" s="59"/>
    </row>
    <row r="28" spans="1:6" ht="15.75">
      <c r="A28" s="2" t="s">
        <v>62</v>
      </c>
      <c r="B28" s="2"/>
      <c r="C28" s="59">
        <v>282</v>
      </c>
      <c r="D28" s="59"/>
      <c r="E28" s="59">
        <v>298</v>
      </c>
      <c r="F28" s="59"/>
    </row>
    <row r="29" spans="1:6" ht="15.75">
      <c r="A29" s="2" t="s">
        <v>63</v>
      </c>
      <c r="B29" s="2"/>
      <c r="C29" s="59">
        <v>282</v>
      </c>
      <c r="D29" s="59"/>
      <c r="E29" s="59">
        <v>291</v>
      </c>
      <c r="F29" s="59"/>
    </row>
    <row r="31" spans="1:3" ht="15.75">
      <c r="A31" s="1" t="s">
        <v>64</v>
      </c>
      <c r="C31" s="1" t="s">
        <v>65</v>
      </c>
    </row>
    <row r="33" ht="15.75">
      <c r="A33" s="1" t="s">
        <v>66</v>
      </c>
    </row>
    <row r="34" spans="2:5" ht="15.75">
      <c r="B34" s="1" t="s">
        <v>173</v>
      </c>
      <c r="D34" s="11">
        <v>16.81</v>
      </c>
      <c r="E34" s="1" t="s">
        <v>67</v>
      </c>
    </row>
    <row r="35" spans="2:5" ht="15.75">
      <c r="B35" s="1" t="s">
        <v>174</v>
      </c>
      <c r="D35" s="11">
        <v>15.54</v>
      </c>
      <c r="E35" s="1" t="s">
        <v>67</v>
      </c>
    </row>
    <row r="38" ht="15.75">
      <c r="A38" s="5" t="s">
        <v>100</v>
      </c>
    </row>
    <row r="39" spans="1:7" ht="85.5">
      <c r="A39" s="12" t="s">
        <v>8</v>
      </c>
      <c r="B39" s="12" t="s">
        <v>101</v>
      </c>
      <c r="C39" s="12" t="s">
        <v>102</v>
      </c>
      <c r="D39" s="12" t="s">
        <v>103</v>
      </c>
      <c r="E39" s="12" t="s">
        <v>104</v>
      </c>
      <c r="F39" s="12" t="s">
        <v>105</v>
      </c>
      <c r="G39" s="12" t="s">
        <v>164</v>
      </c>
    </row>
    <row r="40" spans="1:7" ht="15.75">
      <c r="A40" s="13">
        <v>1</v>
      </c>
      <c r="B40" s="14" t="s">
        <v>10</v>
      </c>
      <c r="C40" s="15">
        <f>D40/2.42</f>
        <v>497560.7438016529</v>
      </c>
      <c r="D40" s="16">
        <v>1204097</v>
      </c>
      <c r="E40" s="17">
        <v>23366</v>
      </c>
      <c r="F40" s="16">
        <v>1153629</v>
      </c>
      <c r="G40" s="16">
        <v>27101</v>
      </c>
    </row>
    <row r="41" spans="1:7" ht="15.75">
      <c r="A41" s="13">
        <v>2</v>
      </c>
      <c r="B41" s="14" t="s">
        <v>11</v>
      </c>
      <c r="C41" s="15">
        <f>D41/1235.57</f>
        <v>1672.1966379889445</v>
      </c>
      <c r="D41" s="16">
        <v>2066116</v>
      </c>
      <c r="E41" s="17">
        <v>696</v>
      </c>
      <c r="F41" s="16">
        <v>1985429</v>
      </c>
      <c r="G41" s="16">
        <v>79989</v>
      </c>
    </row>
    <row r="42" spans="1:7" ht="16.5">
      <c r="A42" s="13">
        <v>3</v>
      </c>
      <c r="B42" s="14" t="s">
        <v>171</v>
      </c>
      <c r="C42" s="15">
        <f>D42/12.38</f>
        <v>20594.264943457187</v>
      </c>
      <c r="D42" s="16">
        <v>254957</v>
      </c>
      <c r="E42" s="17">
        <v>609</v>
      </c>
      <c r="F42" s="16">
        <v>249165</v>
      </c>
      <c r="G42" s="16">
        <v>5251</v>
      </c>
    </row>
    <row r="43" spans="1:7" ht="15.75">
      <c r="A43" s="13">
        <v>4</v>
      </c>
      <c r="B43" s="14" t="s">
        <v>12</v>
      </c>
      <c r="C43" s="15">
        <f>D43/1235.57</f>
        <v>969.6528727631782</v>
      </c>
      <c r="D43" s="16">
        <v>1198074</v>
      </c>
      <c r="E43" s="17">
        <v>20694</v>
      </c>
      <c r="F43" s="16">
        <v>1129094</v>
      </c>
      <c r="G43" s="16">
        <v>39087</v>
      </c>
    </row>
    <row r="44" spans="1:7" ht="16.5">
      <c r="A44" s="13">
        <v>5</v>
      </c>
      <c r="B44" s="14" t="s">
        <v>172</v>
      </c>
      <c r="C44" s="15">
        <f>D44/17.64</f>
        <v>46539.85260770975</v>
      </c>
      <c r="D44" s="16">
        <v>820963</v>
      </c>
      <c r="E44" s="17">
        <v>4179</v>
      </c>
      <c r="F44" s="16">
        <v>797990</v>
      </c>
      <c r="G44" s="16">
        <v>18950</v>
      </c>
    </row>
    <row r="45" spans="1:7" ht="15.75">
      <c r="A45" s="13">
        <v>6</v>
      </c>
      <c r="B45" s="14" t="s">
        <v>13</v>
      </c>
      <c r="C45" s="15"/>
      <c r="D45" s="17">
        <f>SUM(D40:D44)</f>
        <v>5544207</v>
      </c>
      <c r="E45" s="17">
        <f>SUM(E40:E44)</f>
        <v>49544</v>
      </c>
      <c r="F45" s="17">
        <f>SUM(F40:F44)</f>
        <v>5315307</v>
      </c>
      <c r="G45" s="18">
        <f>SUM(G40:G44)</f>
        <v>170378</v>
      </c>
    </row>
    <row r="46" spans="1:7" ht="15.75">
      <c r="A46" s="11"/>
      <c r="B46" s="11"/>
      <c r="C46" s="11"/>
      <c r="D46" s="11"/>
      <c r="E46" s="11"/>
      <c r="F46" s="11"/>
      <c r="G46" s="11"/>
    </row>
    <row r="47" spans="1:7" ht="15.75">
      <c r="A47" s="11"/>
      <c r="B47" s="11"/>
      <c r="C47" s="11"/>
      <c r="D47" s="11"/>
      <c r="E47" s="11"/>
      <c r="F47" s="11"/>
      <c r="G47" s="11"/>
    </row>
    <row r="48" spans="1:7" s="5" customFormat="1" ht="15.75">
      <c r="A48" s="19" t="s">
        <v>7</v>
      </c>
      <c r="B48" s="19"/>
      <c r="C48" s="19"/>
      <c r="D48" s="19"/>
      <c r="E48" s="19"/>
      <c r="F48" s="19"/>
      <c r="G48" s="19"/>
    </row>
    <row r="49" spans="1:7" ht="90.75" customHeight="1">
      <c r="A49" s="12" t="s">
        <v>8</v>
      </c>
      <c r="B49" s="45" t="s">
        <v>17</v>
      </c>
      <c r="C49" s="46"/>
      <c r="D49" s="45" t="s">
        <v>18</v>
      </c>
      <c r="E49" s="46"/>
      <c r="F49" s="45" t="s">
        <v>19</v>
      </c>
      <c r="G49" s="46"/>
    </row>
    <row r="50" spans="1:7" ht="30.75" customHeight="1">
      <c r="A50" s="13">
        <v>1</v>
      </c>
      <c r="B50" s="40" t="s">
        <v>20</v>
      </c>
      <c r="C50" s="40"/>
      <c r="D50" s="36" t="s">
        <v>175</v>
      </c>
      <c r="E50" s="36"/>
      <c r="F50" s="41">
        <f>0.6*12*C6</f>
        <v>101647.44</v>
      </c>
      <c r="G50" s="41"/>
    </row>
    <row r="51" spans="1:7" ht="18.75" customHeight="1">
      <c r="A51" s="13">
        <v>2</v>
      </c>
      <c r="B51" s="40" t="s">
        <v>22</v>
      </c>
      <c r="C51" s="40"/>
      <c r="D51" s="36" t="s">
        <v>21</v>
      </c>
      <c r="E51" s="36"/>
      <c r="F51" s="41">
        <f>0.6*12*C6</f>
        <v>101647.44</v>
      </c>
      <c r="G51" s="41"/>
    </row>
    <row r="52" spans="1:7" ht="15" customHeight="1">
      <c r="A52" s="13">
        <v>3</v>
      </c>
      <c r="B52" s="40" t="s">
        <v>23</v>
      </c>
      <c r="C52" s="40"/>
      <c r="D52" s="36" t="s">
        <v>24</v>
      </c>
      <c r="E52" s="36"/>
      <c r="F52" s="41">
        <v>25248</v>
      </c>
      <c r="G52" s="41"/>
    </row>
    <row r="53" spans="1:7" ht="16.5" customHeight="1">
      <c r="A53" s="13">
        <v>4</v>
      </c>
      <c r="B53" s="40" t="s">
        <v>25</v>
      </c>
      <c r="C53" s="40"/>
      <c r="D53" s="36" t="s">
        <v>26</v>
      </c>
      <c r="E53" s="36"/>
      <c r="F53" s="41">
        <v>27387</v>
      </c>
      <c r="G53" s="41"/>
    </row>
    <row r="54" spans="1:7" ht="31.5" customHeight="1">
      <c r="A54" s="13">
        <v>5</v>
      </c>
      <c r="B54" s="40" t="s">
        <v>156</v>
      </c>
      <c r="C54" s="40"/>
      <c r="D54" s="36" t="s">
        <v>44</v>
      </c>
      <c r="E54" s="36"/>
      <c r="F54" s="41">
        <v>53870</v>
      </c>
      <c r="G54" s="41"/>
    </row>
    <row r="55" spans="1:7" ht="45.75" customHeight="1">
      <c r="A55" s="13">
        <v>6</v>
      </c>
      <c r="B55" s="40" t="s">
        <v>27</v>
      </c>
      <c r="C55" s="40"/>
      <c r="D55" s="36" t="s">
        <v>28</v>
      </c>
      <c r="E55" s="36"/>
      <c r="F55" s="41">
        <f>1*12*C6</f>
        <v>169412.40000000002</v>
      </c>
      <c r="G55" s="41"/>
    </row>
    <row r="56" spans="1:7" ht="18.75" customHeight="1">
      <c r="A56" s="13">
        <v>7</v>
      </c>
      <c r="B56" s="40" t="s">
        <v>29</v>
      </c>
      <c r="C56" s="40"/>
      <c r="D56" s="36" t="s">
        <v>30</v>
      </c>
      <c r="E56" s="36"/>
      <c r="F56" s="41">
        <v>471107.6</v>
      </c>
      <c r="G56" s="41"/>
    </row>
    <row r="57" spans="1:7" ht="17.25" customHeight="1">
      <c r="A57" s="13">
        <v>8</v>
      </c>
      <c r="B57" s="40" t="s">
        <v>31</v>
      </c>
      <c r="C57" s="40"/>
      <c r="D57" s="36" t="s">
        <v>153</v>
      </c>
      <c r="E57" s="36"/>
      <c r="F57" s="41">
        <f>2.1*7*C6</f>
        <v>207530.19000000003</v>
      </c>
      <c r="G57" s="41"/>
    </row>
    <row r="58" spans="1:7" ht="30.75" customHeight="1">
      <c r="A58" s="13">
        <v>9</v>
      </c>
      <c r="B58" s="40" t="s">
        <v>32</v>
      </c>
      <c r="C58" s="40"/>
      <c r="D58" s="36" t="s">
        <v>33</v>
      </c>
      <c r="E58" s="36"/>
      <c r="F58" s="41">
        <f>0.23*12*C6</f>
        <v>38964.852000000006</v>
      </c>
      <c r="G58" s="41"/>
    </row>
    <row r="59" spans="1:9" ht="18.75" customHeight="1">
      <c r="A59" s="13">
        <v>10</v>
      </c>
      <c r="B59" s="50" t="s">
        <v>154</v>
      </c>
      <c r="C59" s="51"/>
      <c r="D59" s="52" t="s">
        <v>121</v>
      </c>
      <c r="E59" s="53"/>
      <c r="F59" s="42">
        <f>SUM(F110*0.055)</f>
        <v>153562.10265</v>
      </c>
      <c r="G59" s="43"/>
      <c r="H59" s="74"/>
      <c r="I59" s="74"/>
    </row>
    <row r="60" spans="1:7" ht="15" customHeight="1">
      <c r="A60" s="13">
        <v>11</v>
      </c>
      <c r="B60" s="34" t="s">
        <v>155</v>
      </c>
      <c r="C60" s="35"/>
      <c r="D60" s="52" t="s">
        <v>121</v>
      </c>
      <c r="E60" s="53"/>
      <c r="F60" s="29">
        <v>6727</v>
      </c>
      <c r="G60" s="30"/>
    </row>
    <row r="61" spans="1:7" ht="23.25" customHeight="1">
      <c r="A61" s="13">
        <v>12</v>
      </c>
      <c r="B61" s="34" t="s">
        <v>161</v>
      </c>
      <c r="C61" s="35"/>
      <c r="D61" s="52" t="s">
        <v>121</v>
      </c>
      <c r="E61" s="53"/>
      <c r="F61" s="75">
        <f>1*12*D7</f>
        <v>169412.40000000002</v>
      </c>
      <c r="G61" s="76"/>
    </row>
    <row r="62" spans="1:7" ht="30" customHeight="1">
      <c r="A62" s="13">
        <v>13</v>
      </c>
      <c r="B62" s="34" t="s">
        <v>127</v>
      </c>
      <c r="C62" s="35"/>
      <c r="D62" s="52" t="s">
        <v>121</v>
      </c>
      <c r="E62" s="53"/>
      <c r="F62" s="29">
        <v>2500</v>
      </c>
      <c r="G62" s="30"/>
    </row>
    <row r="63" spans="1:7" ht="27" customHeight="1">
      <c r="A63" s="12"/>
      <c r="B63" s="54" t="s">
        <v>34</v>
      </c>
      <c r="C63" s="54"/>
      <c r="D63" s="57"/>
      <c r="E63" s="57"/>
      <c r="F63" s="44">
        <f>SUM(F50:F62)</f>
        <v>1529016.42465</v>
      </c>
      <c r="G63" s="44"/>
    </row>
    <row r="64" spans="1:7" s="5" customFormat="1" ht="47.25" customHeight="1">
      <c r="A64" s="11"/>
      <c r="B64" s="11"/>
      <c r="C64" s="11"/>
      <c r="D64" s="11"/>
      <c r="E64" s="11"/>
      <c r="F64" s="11"/>
      <c r="G64" s="11"/>
    </row>
    <row r="65" spans="1:7" ht="42.75" customHeight="1">
      <c r="A65" s="19" t="s">
        <v>106</v>
      </c>
      <c r="B65" s="19"/>
      <c r="C65" s="19"/>
      <c r="D65" s="19"/>
      <c r="E65" s="19"/>
      <c r="F65" s="19"/>
      <c r="G65" s="19"/>
    </row>
    <row r="66" spans="1:7" ht="71.25" customHeight="1">
      <c r="A66" s="12" t="s">
        <v>8</v>
      </c>
      <c r="B66" s="57" t="s">
        <v>15</v>
      </c>
      <c r="C66" s="57"/>
      <c r="D66" s="45" t="s">
        <v>16</v>
      </c>
      <c r="E66" s="46"/>
      <c r="F66" s="45" t="s">
        <v>35</v>
      </c>
      <c r="G66" s="46"/>
    </row>
    <row r="67" spans="1:7" ht="35.25" customHeight="1">
      <c r="A67" s="13">
        <v>1</v>
      </c>
      <c r="B67" s="47" t="s">
        <v>117</v>
      </c>
      <c r="C67" s="48"/>
      <c r="D67" s="36" t="s">
        <v>41</v>
      </c>
      <c r="E67" s="36"/>
      <c r="F67" s="33">
        <v>57735</v>
      </c>
      <c r="G67" s="33"/>
    </row>
    <row r="68" spans="1:7" ht="33.75" customHeight="1">
      <c r="A68" s="13">
        <v>2</v>
      </c>
      <c r="B68" s="34" t="s">
        <v>177</v>
      </c>
      <c r="C68" s="55"/>
      <c r="D68" s="36" t="s">
        <v>151</v>
      </c>
      <c r="E68" s="36"/>
      <c r="F68" s="31">
        <v>3920</v>
      </c>
      <c r="G68" s="32"/>
    </row>
    <row r="69" spans="1:7" ht="27.75" customHeight="1">
      <c r="A69" s="13">
        <v>3</v>
      </c>
      <c r="B69" s="34" t="s">
        <v>178</v>
      </c>
      <c r="C69" s="35"/>
      <c r="D69" s="27" t="s">
        <v>136</v>
      </c>
      <c r="E69" s="28"/>
      <c r="F69" s="31">
        <v>38229</v>
      </c>
      <c r="G69" s="32"/>
    </row>
    <row r="70" spans="1:16" ht="35.25" customHeight="1">
      <c r="A70" s="13">
        <v>4</v>
      </c>
      <c r="B70" s="34" t="s">
        <v>176</v>
      </c>
      <c r="C70" s="35"/>
      <c r="D70" s="27" t="s">
        <v>137</v>
      </c>
      <c r="E70" s="28"/>
      <c r="F70" s="31">
        <v>3235</v>
      </c>
      <c r="G70" s="32"/>
      <c r="H70" s="24"/>
      <c r="P70" s="1" t="s">
        <v>179</v>
      </c>
    </row>
    <row r="71" spans="1:7" ht="48.75" customHeight="1">
      <c r="A71" s="13">
        <v>5</v>
      </c>
      <c r="B71" s="40" t="s">
        <v>189</v>
      </c>
      <c r="C71" s="40"/>
      <c r="D71" s="36" t="s">
        <v>123</v>
      </c>
      <c r="E71" s="36"/>
      <c r="F71" s="33">
        <v>21223</v>
      </c>
      <c r="G71" s="33"/>
    </row>
    <row r="72" spans="1:7" ht="45.75" customHeight="1">
      <c r="A72" s="13">
        <v>6</v>
      </c>
      <c r="B72" s="64" t="s">
        <v>142</v>
      </c>
      <c r="C72" s="40"/>
      <c r="D72" s="36" t="s">
        <v>143</v>
      </c>
      <c r="E72" s="36"/>
      <c r="F72" s="31">
        <v>18215</v>
      </c>
      <c r="G72" s="32"/>
    </row>
    <row r="73" spans="1:7" ht="46.5" customHeight="1">
      <c r="A73" s="13">
        <v>7</v>
      </c>
      <c r="B73" s="49" t="s">
        <v>169</v>
      </c>
      <c r="C73" s="26"/>
      <c r="D73" s="27" t="s">
        <v>145</v>
      </c>
      <c r="E73" s="28"/>
      <c r="F73" s="31">
        <v>8480</v>
      </c>
      <c r="G73" s="32"/>
    </row>
    <row r="74" spans="1:7" ht="28.5" customHeight="1">
      <c r="A74" s="13">
        <v>8</v>
      </c>
      <c r="B74" s="40" t="s">
        <v>138</v>
      </c>
      <c r="C74" s="40"/>
      <c r="D74" s="27" t="s">
        <v>144</v>
      </c>
      <c r="E74" s="28"/>
      <c r="F74" s="31">
        <v>23930</v>
      </c>
      <c r="G74" s="32"/>
    </row>
    <row r="75" spans="1:7" ht="27.75" customHeight="1">
      <c r="A75" s="13">
        <v>9</v>
      </c>
      <c r="B75" s="25" t="s">
        <v>141</v>
      </c>
      <c r="C75" s="26"/>
      <c r="D75" s="27" t="s">
        <v>136</v>
      </c>
      <c r="E75" s="28"/>
      <c r="F75" s="31">
        <v>3200</v>
      </c>
      <c r="G75" s="32"/>
    </row>
    <row r="76" spans="1:7" ht="47.25" customHeight="1">
      <c r="A76" s="13">
        <v>10</v>
      </c>
      <c r="B76" s="38" t="s">
        <v>140</v>
      </c>
      <c r="C76" s="39"/>
      <c r="D76" s="27" t="s">
        <v>139</v>
      </c>
      <c r="E76" s="28"/>
      <c r="F76" s="31">
        <v>6420</v>
      </c>
      <c r="G76" s="32"/>
    </row>
    <row r="77" spans="1:7" ht="50.25" customHeight="1">
      <c r="A77" s="13">
        <v>11</v>
      </c>
      <c r="B77" s="25" t="s">
        <v>126</v>
      </c>
      <c r="C77" s="26"/>
      <c r="D77" s="27" t="s">
        <v>160</v>
      </c>
      <c r="E77" s="28"/>
      <c r="F77" s="31">
        <v>2640</v>
      </c>
      <c r="G77" s="32"/>
    </row>
    <row r="78" spans="1:7" ht="93.75" customHeight="1">
      <c r="A78" s="13">
        <v>12</v>
      </c>
      <c r="B78" s="49" t="s">
        <v>180</v>
      </c>
      <c r="C78" s="26"/>
      <c r="D78" s="36" t="s">
        <v>36</v>
      </c>
      <c r="E78" s="36"/>
      <c r="F78" s="33">
        <v>69641</v>
      </c>
      <c r="G78" s="33"/>
    </row>
    <row r="79" spans="1:7" ht="44.25" customHeight="1">
      <c r="A79" s="13">
        <v>13</v>
      </c>
      <c r="B79" s="49" t="s">
        <v>170</v>
      </c>
      <c r="C79" s="56"/>
      <c r="D79" s="27" t="s">
        <v>125</v>
      </c>
      <c r="E79" s="28"/>
      <c r="F79" s="31">
        <v>840</v>
      </c>
      <c r="G79" s="32"/>
    </row>
    <row r="80" spans="1:7" ht="29.25" customHeight="1">
      <c r="A80" s="13">
        <v>14</v>
      </c>
      <c r="B80" s="49" t="s">
        <v>124</v>
      </c>
      <c r="C80" s="56"/>
      <c r="D80" s="27"/>
      <c r="E80" s="28"/>
      <c r="F80" s="31">
        <v>4680</v>
      </c>
      <c r="G80" s="32"/>
    </row>
    <row r="81" spans="1:7" s="3" customFormat="1" ht="35.25" customHeight="1">
      <c r="A81" s="13">
        <v>15</v>
      </c>
      <c r="B81" s="49" t="s">
        <v>181</v>
      </c>
      <c r="C81" s="56"/>
      <c r="D81" s="27" t="s">
        <v>129</v>
      </c>
      <c r="E81" s="28"/>
      <c r="F81" s="31">
        <v>6920</v>
      </c>
      <c r="G81" s="32"/>
    </row>
    <row r="82" spans="1:7" ht="21.75" customHeight="1">
      <c r="A82" s="13">
        <v>16</v>
      </c>
      <c r="B82" s="25" t="s">
        <v>113</v>
      </c>
      <c r="C82" s="26"/>
      <c r="D82" s="27" t="s">
        <v>149</v>
      </c>
      <c r="E82" s="28"/>
      <c r="F82" s="31">
        <v>4280</v>
      </c>
      <c r="G82" s="32"/>
    </row>
    <row r="83" spans="1:7" ht="31.5" customHeight="1">
      <c r="A83" s="13">
        <v>17</v>
      </c>
      <c r="B83" s="40" t="s">
        <v>43</v>
      </c>
      <c r="C83" s="40"/>
      <c r="D83" s="36" t="s">
        <v>36</v>
      </c>
      <c r="E83" s="36"/>
      <c r="F83" s="33">
        <v>14370</v>
      </c>
      <c r="G83" s="33"/>
    </row>
    <row r="84" spans="1:7" ht="123" customHeight="1">
      <c r="A84" s="13">
        <v>18</v>
      </c>
      <c r="B84" s="25" t="s">
        <v>162</v>
      </c>
      <c r="C84" s="26"/>
      <c r="D84" s="27" t="s">
        <v>159</v>
      </c>
      <c r="E84" s="28"/>
      <c r="F84" s="31">
        <v>122740</v>
      </c>
      <c r="G84" s="32"/>
    </row>
    <row r="85" spans="1:7" ht="45.75" customHeight="1">
      <c r="A85" s="13">
        <v>19</v>
      </c>
      <c r="B85" s="25" t="s">
        <v>182</v>
      </c>
      <c r="C85" s="26"/>
      <c r="D85" s="27" t="s">
        <v>36</v>
      </c>
      <c r="E85" s="28"/>
      <c r="F85" s="31">
        <v>53870</v>
      </c>
      <c r="G85" s="32"/>
    </row>
    <row r="86" spans="1:7" ht="33.75" customHeight="1">
      <c r="A86" s="13">
        <v>20</v>
      </c>
      <c r="B86" s="25" t="s">
        <v>183</v>
      </c>
      <c r="C86" s="26"/>
      <c r="D86" s="27" t="s">
        <v>120</v>
      </c>
      <c r="E86" s="28"/>
      <c r="F86" s="31">
        <v>14830</v>
      </c>
      <c r="G86" s="32"/>
    </row>
    <row r="87" spans="1:7" ht="47.25" customHeight="1">
      <c r="A87" s="13">
        <v>21</v>
      </c>
      <c r="B87" s="25" t="s">
        <v>135</v>
      </c>
      <c r="C87" s="26"/>
      <c r="D87" s="27" t="s">
        <v>134</v>
      </c>
      <c r="E87" s="28"/>
      <c r="F87" s="31">
        <v>9810</v>
      </c>
      <c r="G87" s="32"/>
    </row>
    <row r="88" spans="1:7" ht="37.5" customHeight="1">
      <c r="A88" s="13">
        <v>22</v>
      </c>
      <c r="B88" s="25" t="s">
        <v>119</v>
      </c>
      <c r="C88" s="26"/>
      <c r="D88" s="27" t="s">
        <v>120</v>
      </c>
      <c r="E88" s="28"/>
      <c r="F88" s="31">
        <v>197810</v>
      </c>
      <c r="G88" s="32"/>
    </row>
    <row r="89" spans="1:7" ht="46.5" customHeight="1">
      <c r="A89" s="13">
        <v>23</v>
      </c>
      <c r="B89" s="25" t="s">
        <v>184</v>
      </c>
      <c r="C89" s="26"/>
      <c r="D89" s="27" t="s">
        <v>121</v>
      </c>
      <c r="E89" s="28"/>
      <c r="F89" s="31">
        <v>13590</v>
      </c>
      <c r="G89" s="32"/>
    </row>
    <row r="90" spans="1:7" ht="51" customHeight="1">
      <c r="A90" s="13">
        <v>24</v>
      </c>
      <c r="B90" s="25" t="s">
        <v>163</v>
      </c>
      <c r="C90" s="26"/>
      <c r="D90" s="27" t="s">
        <v>42</v>
      </c>
      <c r="E90" s="28"/>
      <c r="F90" s="31">
        <v>28240</v>
      </c>
      <c r="G90" s="32"/>
    </row>
    <row r="91" spans="1:7" ht="32.25" customHeight="1">
      <c r="A91" s="13">
        <v>25</v>
      </c>
      <c r="B91" s="25" t="s">
        <v>109</v>
      </c>
      <c r="C91" s="26"/>
      <c r="D91" s="27" t="s">
        <v>37</v>
      </c>
      <c r="E91" s="28"/>
      <c r="F91" s="31">
        <v>1810</v>
      </c>
      <c r="G91" s="32"/>
    </row>
    <row r="92" spans="1:7" ht="32.25" customHeight="1">
      <c r="A92" s="13">
        <v>26</v>
      </c>
      <c r="B92" s="49" t="s">
        <v>158</v>
      </c>
      <c r="C92" s="26"/>
      <c r="D92" s="36" t="s">
        <v>36</v>
      </c>
      <c r="E92" s="36"/>
      <c r="F92" s="33">
        <v>21174</v>
      </c>
      <c r="G92" s="33"/>
    </row>
    <row r="93" spans="1:7" ht="30.75" customHeight="1">
      <c r="A93" s="13">
        <v>27</v>
      </c>
      <c r="B93" s="63" t="s">
        <v>122</v>
      </c>
      <c r="C93" s="63"/>
      <c r="D93" s="36" t="s">
        <v>37</v>
      </c>
      <c r="E93" s="36"/>
      <c r="F93" s="33">
        <v>3800</v>
      </c>
      <c r="G93" s="33"/>
    </row>
    <row r="94" spans="1:7" ht="31.5" customHeight="1">
      <c r="A94" s="13">
        <v>28</v>
      </c>
      <c r="B94" s="25" t="s">
        <v>185</v>
      </c>
      <c r="C94" s="26"/>
      <c r="D94" s="27" t="s">
        <v>146</v>
      </c>
      <c r="E94" s="28"/>
      <c r="F94" s="31">
        <v>9800</v>
      </c>
      <c r="G94" s="32"/>
    </row>
    <row r="95" spans="1:7" ht="30.75" customHeight="1">
      <c r="A95" s="13">
        <v>29</v>
      </c>
      <c r="B95" s="25" t="s">
        <v>128</v>
      </c>
      <c r="C95" s="26"/>
      <c r="D95" s="27" t="s">
        <v>129</v>
      </c>
      <c r="E95" s="28"/>
      <c r="F95" s="31">
        <v>38933</v>
      </c>
      <c r="G95" s="32"/>
    </row>
    <row r="96" spans="1:7" ht="33" customHeight="1">
      <c r="A96" s="13">
        <v>30</v>
      </c>
      <c r="B96" s="25" t="s">
        <v>186</v>
      </c>
      <c r="C96" s="26"/>
      <c r="D96" s="27" t="s">
        <v>118</v>
      </c>
      <c r="E96" s="28"/>
      <c r="F96" s="31">
        <v>17000</v>
      </c>
      <c r="G96" s="32"/>
    </row>
    <row r="97" spans="1:7" ht="30.75" customHeight="1">
      <c r="A97" s="13">
        <v>31</v>
      </c>
      <c r="B97" s="25" t="s">
        <v>133</v>
      </c>
      <c r="C97" s="26"/>
      <c r="D97" s="27" t="s">
        <v>40</v>
      </c>
      <c r="E97" s="28"/>
      <c r="F97" s="31">
        <v>32843</v>
      </c>
      <c r="G97" s="32"/>
    </row>
    <row r="98" spans="1:7" ht="23.25" customHeight="1">
      <c r="A98" s="13">
        <v>32</v>
      </c>
      <c r="B98" s="25" t="s">
        <v>45</v>
      </c>
      <c r="C98" s="26"/>
      <c r="D98" s="27" t="s">
        <v>149</v>
      </c>
      <c r="E98" s="28"/>
      <c r="F98" s="31">
        <v>5890</v>
      </c>
      <c r="G98" s="32"/>
    </row>
    <row r="99" spans="1:7" ht="31.5" customHeight="1">
      <c r="A99" s="13">
        <v>33</v>
      </c>
      <c r="B99" s="25" t="s">
        <v>187</v>
      </c>
      <c r="C99" s="26"/>
      <c r="D99" s="36" t="s">
        <v>148</v>
      </c>
      <c r="E99" s="36"/>
      <c r="F99" s="31">
        <v>32830</v>
      </c>
      <c r="G99" s="32"/>
    </row>
    <row r="100" spans="1:7" ht="76.5" customHeight="1">
      <c r="A100" s="13">
        <v>34</v>
      </c>
      <c r="B100" s="25" t="s">
        <v>157</v>
      </c>
      <c r="C100" s="26"/>
      <c r="D100" s="27" t="s">
        <v>147</v>
      </c>
      <c r="E100" s="28"/>
      <c r="F100" s="31">
        <v>39560</v>
      </c>
      <c r="G100" s="32"/>
    </row>
    <row r="101" spans="1:7" ht="31.5" customHeight="1">
      <c r="A101" s="13">
        <v>35</v>
      </c>
      <c r="B101" s="25" t="s">
        <v>150</v>
      </c>
      <c r="C101" s="26"/>
      <c r="D101" s="27" t="s">
        <v>188</v>
      </c>
      <c r="E101" s="28"/>
      <c r="F101" s="31">
        <v>8600</v>
      </c>
      <c r="G101" s="32"/>
    </row>
    <row r="102" spans="1:7" ht="23.25" customHeight="1">
      <c r="A102" s="13">
        <v>36</v>
      </c>
      <c r="B102" s="38" t="s">
        <v>114</v>
      </c>
      <c r="C102" s="39"/>
      <c r="D102" s="36" t="s">
        <v>39</v>
      </c>
      <c r="E102" s="36"/>
      <c r="F102" s="33">
        <v>4270</v>
      </c>
      <c r="G102" s="33"/>
    </row>
    <row r="103" spans="1:7" ht="31.5" customHeight="1">
      <c r="A103" s="13">
        <v>37</v>
      </c>
      <c r="B103" s="25" t="s">
        <v>132</v>
      </c>
      <c r="C103" s="26"/>
      <c r="D103" s="27" t="s">
        <v>131</v>
      </c>
      <c r="E103" s="28"/>
      <c r="F103" s="31">
        <v>1214</v>
      </c>
      <c r="G103" s="32"/>
    </row>
    <row r="104" spans="1:7" ht="30.75" customHeight="1">
      <c r="A104" s="13">
        <v>38</v>
      </c>
      <c r="B104" s="25" t="s">
        <v>130</v>
      </c>
      <c r="C104" s="26"/>
      <c r="D104" s="27" t="s">
        <v>121</v>
      </c>
      <c r="E104" s="28"/>
      <c r="F104" s="31">
        <f>5*150+24*100</f>
        <v>3150</v>
      </c>
      <c r="G104" s="32"/>
    </row>
    <row r="105" spans="1:7" ht="24" customHeight="1">
      <c r="A105" s="13">
        <v>39</v>
      </c>
      <c r="B105" s="25" t="s">
        <v>152</v>
      </c>
      <c r="C105" s="26"/>
      <c r="D105" s="36" t="s">
        <v>39</v>
      </c>
      <c r="E105" s="36"/>
      <c r="F105" s="37">
        <v>230299</v>
      </c>
      <c r="G105" s="37"/>
    </row>
    <row r="106" spans="1:7" ht="28.5" customHeight="1">
      <c r="A106" s="13"/>
      <c r="B106" s="69" t="s">
        <v>38</v>
      </c>
      <c r="C106" s="70"/>
      <c r="D106" s="45"/>
      <c r="E106" s="46"/>
      <c r="F106" s="71">
        <f>SUM(F67:F105)</f>
        <v>1180021</v>
      </c>
      <c r="G106" s="46"/>
    </row>
    <row r="107" spans="1:9" ht="30" customHeight="1">
      <c r="A107" s="11"/>
      <c r="B107" s="11"/>
      <c r="C107" s="11"/>
      <c r="D107" s="11"/>
      <c r="E107" s="11"/>
      <c r="F107" s="11"/>
      <c r="G107" s="11"/>
      <c r="H107" s="7"/>
      <c r="I107" s="6"/>
    </row>
    <row r="108" spans="1:9" ht="19.5" customHeight="1">
      <c r="A108" s="19" t="s">
        <v>107</v>
      </c>
      <c r="B108" s="11"/>
      <c r="C108" s="11"/>
      <c r="D108" s="11"/>
      <c r="E108" s="11"/>
      <c r="F108" s="11"/>
      <c r="G108" s="11"/>
      <c r="H108" s="9"/>
      <c r="I108" s="10"/>
    </row>
    <row r="109" spans="1:8" ht="26.25" customHeight="1">
      <c r="A109" s="66" t="s">
        <v>116</v>
      </c>
      <c r="B109" s="66"/>
      <c r="C109" s="66"/>
      <c r="D109" s="66"/>
      <c r="E109" s="66"/>
      <c r="F109" s="20">
        <f>D34*7*D7+D35*5*D7</f>
        <v>2758175.0489999996</v>
      </c>
      <c r="G109" s="21" t="s">
        <v>9</v>
      </c>
      <c r="H109" s="73"/>
    </row>
    <row r="110" spans="1:8" ht="25.5" customHeight="1">
      <c r="A110" s="66" t="s">
        <v>168</v>
      </c>
      <c r="B110" s="66"/>
      <c r="C110" s="66"/>
      <c r="D110" s="66"/>
      <c r="E110" s="66"/>
      <c r="F110" s="20">
        <v>2792038.23</v>
      </c>
      <c r="G110" s="21" t="s">
        <v>9</v>
      </c>
      <c r="H110" s="73"/>
    </row>
    <row r="111" spans="1:8" ht="24.75" customHeight="1">
      <c r="A111" s="66" t="s">
        <v>166</v>
      </c>
      <c r="B111" s="66"/>
      <c r="C111" s="66"/>
      <c r="D111" s="66"/>
      <c r="E111" s="66"/>
      <c r="F111" s="20">
        <v>77259</v>
      </c>
      <c r="G111" s="21" t="s">
        <v>9</v>
      </c>
      <c r="H111" s="8"/>
    </row>
    <row r="112" spans="1:7" ht="25.5" customHeight="1">
      <c r="A112" s="66" t="s">
        <v>167</v>
      </c>
      <c r="B112" s="66"/>
      <c r="C112" s="66"/>
      <c r="D112" s="66"/>
      <c r="E112" s="66"/>
      <c r="F112" s="20">
        <f>(F106+F63)+F111</f>
        <v>2786296.42465</v>
      </c>
      <c r="G112" s="21" t="s">
        <v>9</v>
      </c>
    </row>
    <row r="113" spans="1:7" ht="33" customHeight="1">
      <c r="A113" s="66" t="s">
        <v>190</v>
      </c>
      <c r="B113" s="66"/>
      <c r="C113" s="66"/>
      <c r="D113" s="66"/>
      <c r="E113" s="66"/>
      <c r="F113" s="20">
        <f>F110-F112</f>
        <v>5741.805350000039</v>
      </c>
      <c r="G113" s="21" t="s">
        <v>9</v>
      </c>
    </row>
    <row r="114" spans="1:7" ht="15.75">
      <c r="A114" s="66" t="s">
        <v>165</v>
      </c>
      <c r="B114" s="66"/>
      <c r="C114" s="66"/>
      <c r="D114" s="66"/>
      <c r="E114" s="66"/>
      <c r="F114" s="20"/>
      <c r="G114" s="21" t="s">
        <v>9</v>
      </c>
    </row>
    <row r="115" spans="1:7" ht="15.75">
      <c r="A115" s="68"/>
      <c r="B115" s="68"/>
      <c r="C115" s="68"/>
      <c r="D115" s="68"/>
      <c r="E115" s="68"/>
      <c r="F115" s="68"/>
      <c r="G115" s="68"/>
    </row>
    <row r="116" spans="1:7" ht="15.75">
      <c r="A116" s="68"/>
      <c r="B116" s="68"/>
      <c r="C116" s="68"/>
      <c r="D116" s="68"/>
      <c r="E116" s="68"/>
      <c r="F116" s="68"/>
      <c r="G116" s="68"/>
    </row>
    <row r="117" spans="1:7" ht="30.75" customHeight="1">
      <c r="A117" s="19" t="s">
        <v>108</v>
      </c>
      <c r="B117" s="11"/>
      <c r="C117" s="11"/>
      <c r="D117" s="11"/>
      <c r="E117" s="11"/>
      <c r="F117" s="11"/>
      <c r="G117" s="11"/>
    </row>
    <row r="118" spans="1:7" ht="17.25" customHeight="1">
      <c r="A118" s="11"/>
      <c r="B118" s="11"/>
      <c r="C118" s="11"/>
      <c r="D118" s="11"/>
      <c r="E118" s="11"/>
      <c r="F118" s="11"/>
      <c r="G118" s="11"/>
    </row>
    <row r="119" spans="1:7" ht="67.5" customHeight="1">
      <c r="A119" s="22" t="s">
        <v>72</v>
      </c>
      <c r="B119" s="65" t="s">
        <v>73</v>
      </c>
      <c r="C119" s="65"/>
      <c r="D119" s="22" t="s">
        <v>74</v>
      </c>
      <c r="E119" s="65" t="s">
        <v>75</v>
      </c>
      <c r="F119" s="65"/>
      <c r="G119" s="22" t="s">
        <v>76</v>
      </c>
    </row>
    <row r="120" spans="1:7" ht="32.25" customHeight="1">
      <c r="A120" s="72" t="s">
        <v>77</v>
      </c>
      <c r="B120" s="67" t="s">
        <v>78</v>
      </c>
      <c r="C120" s="67"/>
      <c r="D120" s="23">
        <v>24</v>
      </c>
      <c r="E120" s="67" t="s">
        <v>79</v>
      </c>
      <c r="F120" s="67"/>
      <c r="G120" s="23">
        <v>24</v>
      </c>
    </row>
    <row r="121" spans="1:7" ht="30" customHeight="1">
      <c r="A121" s="72"/>
      <c r="B121" s="67" t="s">
        <v>80</v>
      </c>
      <c r="C121" s="67"/>
      <c r="D121" s="23">
        <v>8</v>
      </c>
      <c r="E121" s="67" t="s">
        <v>79</v>
      </c>
      <c r="F121" s="67"/>
      <c r="G121" s="23">
        <v>8</v>
      </c>
    </row>
    <row r="122" spans="1:7" ht="51.75" customHeight="1">
      <c r="A122" s="72"/>
      <c r="B122" s="67" t="s">
        <v>81</v>
      </c>
      <c r="C122" s="67"/>
      <c r="D122" s="23">
        <v>28</v>
      </c>
      <c r="E122" s="67" t="s">
        <v>79</v>
      </c>
      <c r="F122" s="67"/>
      <c r="G122" s="23">
        <v>28</v>
      </c>
    </row>
    <row r="123" spans="1:7" ht="62.25" customHeight="1">
      <c r="A123" s="23" t="s">
        <v>82</v>
      </c>
      <c r="B123" s="67" t="s">
        <v>83</v>
      </c>
      <c r="C123" s="67"/>
      <c r="D123" s="23">
        <v>3</v>
      </c>
      <c r="E123" s="67" t="s">
        <v>84</v>
      </c>
      <c r="F123" s="67"/>
      <c r="G123" s="23">
        <v>3</v>
      </c>
    </row>
    <row r="124" spans="1:7" ht="40.5" customHeight="1">
      <c r="A124" s="72" t="s">
        <v>85</v>
      </c>
      <c r="B124" s="67" t="s">
        <v>86</v>
      </c>
      <c r="C124" s="67"/>
      <c r="D124" s="23">
        <v>24</v>
      </c>
      <c r="E124" s="67" t="s">
        <v>87</v>
      </c>
      <c r="F124" s="67"/>
      <c r="G124" s="23">
        <v>24</v>
      </c>
    </row>
    <row r="125" spans="1:7" ht="67.5" customHeight="1">
      <c r="A125" s="72"/>
      <c r="B125" s="67" t="s">
        <v>88</v>
      </c>
      <c r="C125" s="67"/>
      <c r="D125" s="23">
        <v>2</v>
      </c>
      <c r="E125" s="67" t="s">
        <v>89</v>
      </c>
      <c r="F125" s="67"/>
      <c r="G125" s="23">
        <v>2</v>
      </c>
    </row>
    <row r="126" spans="1:7" ht="42" customHeight="1">
      <c r="A126" s="72"/>
      <c r="B126" s="67" t="s">
        <v>90</v>
      </c>
      <c r="C126" s="67"/>
      <c r="D126" s="23">
        <v>43</v>
      </c>
      <c r="E126" s="67" t="s">
        <v>91</v>
      </c>
      <c r="F126" s="67"/>
      <c r="G126" s="23">
        <v>43</v>
      </c>
    </row>
    <row r="127" spans="1:7" ht="36.75" customHeight="1">
      <c r="A127" s="72"/>
      <c r="B127" s="67" t="s">
        <v>92</v>
      </c>
      <c r="C127" s="67"/>
      <c r="D127" s="23">
        <v>18</v>
      </c>
      <c r="E127" s="67" t="s">
        <v>93</v>
      </c>
      <c r="F127" s="67"/>
      <c r="G127" s="23">
        <v>18</v>
      </c>
    </row>
    <row r="128" spans="1:7" ht="32.25" customHeight="1">
      <c r="A128" s="72"/>
      <c r="B128" s="67" t="s">
        <v>94</v>
      </c>
      <c r="C128" s="67"/>
      <c r="D128" s="23">
        <v>4</v>
      </c>
      <c r="E128" s="67" t="s">
        <v>95</v>
      </c>
      <c r="F128" s="67"/>
      <c r="G128" s="23">
        <v>4</v>
      </c>
    </row>
    <row r="129" spans="1:7" ht="39" customHeight="1">
      <c r="A129" s="72"/>
      <c r="B129" s="67" t="s">
        <v>96</v>
      </c>
      <c r="C129" s="67"/>
      <c r="D129" s="23">
        <v>1</v>
      </c>
      <c r="E129" s="67" t="s">
        <v>97</v>
      </c>
      <c r="F129" s="67"/>
      <c r="G129" s="23">
        <v>1</v>
      </c>
    </row>
    <row r="130" spans="1:7" ht="28.5" customHeight="1">
      <c r="A130" s="72"/>
      <c r="B130" s="67" t="s">
        <v>98</v>
      </c>
      <c r="C130" s="67"/>
      <c r="D130" s="23">
        <v>2</v>
      </c>
      <c r="E130" s="67" t="s">
        <v>87</v>
      </c>
      <c r="F130" s="67"/>
      <c r="G130" s="23">
        <v>2</v>
      </c>
    </row>
    <row r="131" spans="1:7" ht="15.75">
      <c r="A131" s="72"/>
      <c r="B131" s="67" t="s">
        <v>99</v>
      </c>
      <c r="C131" s="67"/>
      <c r="D131" s="23">
        <v>4</v>
      </c>
      <c r="E131" s="67"/>
      <c r="F131" s="67"/>
      <c r="G131" s="23">
        <v>4</v>
      </c>
    </row>
    <row r="274" ht="15.75">
      <c r="F274" s="1">
        <v>1</v>
      </c>
    </row>
  </sheetData>
  <sheetProtection/>
  <mergeCells count="229">
    <mergeCell ref="A124:A131"/>
    <mergeCell ref="H109:H110"/>
    <mergeCell ref="H59:I59"/>
    <mergeCell ref="B61:C61"/>
    <mergeCell ref="D61:E61"/>
    <mergeCell ref="F61:G61"/>
    <mergeCell ref="A109:E109"/>
    <mergeCell ref="D69:E69"/>
    <mergeCell ref="F69:G69"/>
    <mergeCell ref="B122:C122"/>
    <mergeCell ref="E122:F122"/>
    <mergeCell ref="A114:E114"/>
    <mergeCell ref="A111:E111"/>
    <mergeCell ref="A112:E112"/>
    <mergeCell ref="F100:G100"/>
    <mergeCell ref="A120:A122"/>
    <mergeCell ref="B120:C120"/>
    <mergeCell ref="E120:F120"/>
    <mergeCell ref="B123:C123"/>
    <mergeCell ref="E123:F123"/>
    <mergeCell ref="B90:C90"/>
    <mergeCell ref="D90:E90"/>
    <mergeCell ref="F90:G90"/>
    <mergeCell ref="B101:C101"/>
    <mergeCell ref="D101:E101"/>
    <mergeCell ref="F101:G101"/>
    <mergeCell ref="B94:C94"/>
    <mergeCell ref="D94:E94"/>
    <mergeCell ref="B131:C131"/>
    <mergeCell ref="E131:F131"/>
    <mergeCell ref="E127:F127"/>
    <mergeCell ref="B128:C128"/>
    <mergeCell ref="E128:F128"/>
    <mergeCell ref="B129:C129"/>
    <mergeCell ref="E129:F129"/>
    <mergeCell ref="B127:C127"/>
    <mergeCell ref="B124:C124"/>
    <mergeCell ref="E124:F124"/>
    <mergeCell ref="B125:C125"/>
    <mergeCell ref="E125:F125"/>
    <mergeCell ref="B126:C126"/>
    <mergeCell ref="B130:C130"/>
    <mergeCell ref="E130:F130"/>
    <mergeCell ref="E126:F126"/>
    <mergeCell ref="B121:C121"/>
    <mergeCell ref="E121:F121"/>
    <mergeCell ref="D102:E102"/>
    <mergeCell ref="A116:G116"/>
    <mergeCell ref="A115:G115"/>
    <mergeCell ref="A113:E113"/>
    <mergeCell ref="B105:C105"/>
    <mergeCell ref="B106:C106"/>
    <mergeCell ref="D106:E106"/>
    <mergeCell ref="F106:G106"/>
    <mergeCell ref="B119:C119"/>
    <mergeCell ref="E119:F119"/>
    <mergeCell ref="B99:C99"/>
    <mergeCell ref="D99:E99"/>
    <mergeCell ref="F99:G99"/>
    <mergeCell ref="B100:C100"/>
    <mergeCell ref="D100:E100"/>
    <mergeCell ref="A110:E110"/>
    <mergeCell ref="F85:G85"/>
    <mergeCell ref="B72:C72"/>
    <mergeCell ref="D87:E87"/>
    <mergeCell ref="A26:B26"/>
    <mergeCell ref="C26:D26"/>
    <mergeCell ref="F82:G82"/>
    <mergeCell ref="E26:F26"/>
    <mergeCell ref="C29:D29"/>
    <mergeCell ref="E29:F29"/>
    <mergeCell ref="F70:G70"/>
    <mergeCell ref="D93:E93"/>
    <mergeCell ref="D88:E88"/>
    <mergeCell ref="B91:C91"/>
    <mergeCell ref="D97:E97"/>
    <mergeCell ref="F97:G97"/>
    <mergeCell ref="B89:C89"/>
    <mergeCell ref="F88:G88"/>
    <mergeCell ref="F94:G94"/>
    <mergeCell ref="D89:E89"/>
    <mergeCell ref="F89:G89"/>
    <mergeCell ref="B86:C86"/>
    <mergeCell ref="D86:E86"/>
    <mergeCell ref="F86:G86"/>
    <mergeCell ref="B87:C87"/>
    <mergeCell ref="F87:G87"/>
    <mergeCell ref="B88:C88"/>
    <mergeCell ref="F84:G84"/>
    <mergeCell ref="B71:C71"/>
    <mergeCell ref="D71:E71"/>
    <mergeCell ref="D72:E72"/>
    <mergeCell ref="B76:C76"/>
    <mergeCell ref="D75:E75"/>
    <mergeCell ref="F75:G75"/>
    <mergeCell ref="D79:E79"/>
    <mergeCell ref="B84:C84"/>
    <mergeCell ref="B80:C80"/>
    <mergeCell ref="A20:D20"/>
    <mergeCell ref="E20:F20"/>
    <mergeCell ref="E22:F22"/>
    <mergeCell ref="F57:G57"/>
    <mergeCell ref="B55:C55"/>
    <mergeCell ref="D55:E55"/>
    <mergeCell ref="C27:D27"/>
    <mergeCell ref="E27:F27"/>
    <mergeCell ref="C28:D28"/>
    <mergeCell ref="E28:F28"/>
    <mergeCell ref="A1:G1"/>
    <mergeCell ref="A2:G2"/>
    <mergeCell ref="A3:G3"/>
    <mergeCell ref="A4:G4"/>
    <mergeCell ref="A19:D19"/>
    <mergeCell ref="E19:F19"/>
    <mergeCell ref="D63:E63"/>
    <mergeCell ref="D52:E52"/>
    <mergeCell ref="D53:E53"/>
    <mergeCell ref="D57:E57"/>
    <mergeCell ref="B58:C58"/>
    <mergeCell ref="D58:E58"/>
    <mergeCell ref="D60:E60"/>
    <mergeCell ref="B53:C53"/>
    <mergeCell ref="B54:C54"/>
    <mergeCell ref="D54:E54"/>
    <mergeCell ref="A23:D23"/>
    <mergeCell ref="E23:F23"/>
    <mergeCell ref="A21:D21"/>
    <mergeCell ref="E21:F21"/>
    <mergeCell ref="A22:D22"/>
    <mergeCell ref="D83:E83"/>
    <mergeCell ref="D82:E82"/>
    <mergeCell ref="D84:E84"/>
    <mergeCell ref="D70:E70"/>
    <mergeCell ref="D81:E81"/>
    <mergeCell ref="B51:C51"/>
    <mergeCell ref="D51:E51"/>
    <mergeCell ref="B52:C52"/>
    <mergeCell ref="B56:C56"/>
    <mergeCell ref="D56:E56"/>
    <mergeCell ref="D77:E77"/>
    <mergeCell ref="B66:C66"/>
    <mergeCell ref="B75:C75"/>
    <mergeCell ref="B92:C92"/>
    <mergeCell ref="D92:E92"/>
    <mergeCell ref="B78:C78"/>
    <mergeCell ref="D78:E78"/>
    <mergeCell ref="B81:C81"/>
    <mergeCell ref="B85:C85"/>
    <mergeCell ref="D85:E85"/>
    <mergeCell ref="D50:E50"/>
    <mergeCell ref="B63:C63"/>
    <mergeCell ref="B68:C68"/>
    <mergeCell ref="D62:E62"/>
    <mergeCell ref="B79:C79"/>
    <mergeCell ref="B70:C70"/>
    <mergeCell ref="D67:E67"/>
    <mergeCell ref="D66:E66"/>
    <mergeCell ref="D76:E76"/>
    <mergeCell ref="B77:C77"/>
    <mergeCell ref="B73:C73"/>
    <mergeCell ref="D73:E73"/>
    <mergeCell ref="B49:C49"/>
    <mergeCell ref="D49:E49"/>
    <mergeCell ref="B59:C59"/>
    <mergeCell ref="D59:E59"/>
    <mergeCell ref="B57:C57"/>
    <mergeCell ref="B69:C69"/>
    <mergeCell ref="B60:C60"/>
    <mergeCell ref="B50:C50"/>
    <mergeCell ref="F68:G68"/>
    <mergeCell ref="F63:G63"/>
    <mergeCell ref="F66:G66"/>
    <mergeCell ref="D68:E68"/>
    <mergeCell ref="B67:C67"/>
    <mergeCell ref="F49:G49"/>
    <mergeCell ref="F50:G50"/>
    <mergeCell ref="F51:G51"/>
    <mergeCell ref="F52:G52"/>
    <mergeCell ref="F53:G53"/>
    <mergeCell ref="F54:G54"/>
    <mergeCell ref="F102:G102"/>
    <mergeCell ref="F79:G79"/>
    <mergeCell ref="F96:G96"/>
    <mergeCell ref="F55:G55"/>
    <mergeCell ref="F56:G56"/>
    <mergeCell ref="F76:G76"/>
    <mergeCell ref="F58:G58"/>
    <mergeCell ref="F59:G59"/>
    <mergeCell ref="F60:G60"/>
    <mergeCell ref="F71:G71"/>
    <mergeCell ref="D105:E105"/>
    <mergeCell ref="F105:G105"/>
    <mergeCell ref="B102:C102"/>
    <mergeCell ref="F91:G91"/>
    <mergeCell ref="B83:C83"/>
    <mergeCell ref="B97:C97"/>
    <mergeCell ref="F77:G77"/>
    <mergeCell ref="B74:C74"/>
    <mergeCell ref="D74:E74"/>
    <mergeCell ref="D103:E103"/>
    <mergeCell ref="F103:G103"/>
    <mergeCell ref="D95:E95"/>
    <mergeCell ref="B95:C95"/>
    <mergeCell ref="F95:G95"/>
    <mergeCell ref="F93:G93"/>
    <mergeCell ref="B98:C98"/>
    <mergeCell ref="D98:E98"/>
    <mergeCell ref="F98:G98"/>
    <mergeCell ref="B93:C93"/>
    <mergeCell ref="B104:C104"/>
    <mergeCell ref="B96:C96"/>
    <mergeCell ref="D96:E96"/>
    <mergeCell ref="F80:G80"/>
    <mergeCell ref="F81:G81"/>
    <mergeCell ref="D91:E91"/>
    <mergeCell ref="D104:E104"/>
    <mergeCell ref="F104:G104"/>
    <mergeCell ref="B103:C103"/>
    <mergeCell ref="F92:G92"/>
    <mergeCell ref="B82:C82"/>
    <mergeCell ref="D80:E80"/>
    <mergeCell ref="F62:G62"/>
    <mergeCell ref="F74:G74"/>
    <mergeCell ref="F78:G78"/>
    <mergeCell ref="F83:G83"/>
    <mergeCell ref="F72:G72"/>
    <mergeCell ref="F73:G73"/>
    <mergeCell ref="B62:C62"/>
    <mergeCell ref="F67:G67"/>
  </mergeCells>
  <printOptions/>
  <pageMargins left="0.2" right="0.2" top="0.47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2012-12-28T12:25:31Z</cp:lastPrinted>
  <dcterms:created xsi:type="dcterms:W3CDTF">2006-09-28T05:33:49Z</dcterms:created>
  <dcterms:modified xsi:type="dcterms:W3CDTF">2015-03-26T12:09:13Z</dcterms:modified>
  <cp:category/>
  <cp:version/>
  <cp:contentType/>
  <cp:contentStatus/>
</cp:coreProperties>
</file>